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1788FEB-76EB-4778-8B9E-EAF4128F15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4" i="1"/>
  <c r="D5" i="1"/>
  <c r="D13" i="1"/>
  <c r="H18" i="1"/>
  <c r="E18" i="1"/>
  <c r="F18" i="1"/>
  <c r="G18" i="1"/>
  <c r="D18" i="1" l="1"/>
  <c r="I19" i="1" s="1"/>
</calcChain>
</file>

<file path=xl/sharedStrings.xml><?xml version="1.0" encoding="utf-8"?>
<sst xmlns="http://schemas.openxmlformats.org/spreadsheetml/2006/main" count="44" uniqueCount="44">
  <si>
    <t>Plan financiero y de inversiones Plan de Desarrollo de la Investigación, innovación  y/o creación artística y cultural del programa de Ingeniería en Sistemas de Transporte Articulado por ciclos propedéuticos con el programa de Tecnología e Sistemas de Transporte 2022-2028</t>
  </si>
  <si>
    <t>Programa</t>
  </si>
  <si>
    <t>Proyecto/actividad</t>
  </si>
  <si>
    <t>Recurso Humano (docentes con horas de investigación)</t>
  </si>
  <si>
    <t xml:space="preserve">Materiales y equipos </t>
  </si>
  <si>
    <t>Servicios Técnicos</t>
  </si>
  <si>
    <t>Divulgación y protección del conocimiento</t>
  </si>
  <si>
    <t>Gastos de viaje</t>
  </si>
  <si>
    <t>Programa 1.1 Educación incluyente y de calidad para todos</t>
  </si>
  <si>
    <t>PROYECTO 1.1.1	Participación de la comunidad académica en espacios de producción, difusión e intercambio de conocimientos disciplinares, pedagógicos y científicos, discusión académica sobre problemáticas sociales, culturales, económicas, tecnológicas entre otras.</t>
  </si>
  <si>
    <t>Programa 2.1 Gestión del conocimiento</t>
  </si>
  <si>
    <t>PROYECTO 2.1.1 Ambiente y cultura institucional en ciencia, tecnología e innovación.</t>
  </si>
  <si>
    <t>PROYECTO 2.1.2 Investigación aplicada al servicio del sector externo.</t>
  </si>
  <si>
    <t>PROYECTO 2.1.4 Cooperación nacional e internacional.</t>
  </si>
  <si>
    <t>Programa 2.2 Producción académica, científica y tecnológica</t>
  </si>
  <si>
    <t>Proyecto: 2.2.1 Investigación, educación y comunidad.</t>
  </si>
  <si>
    <t>PROYECTO 2.2.3 Investigación formativa</t>
  </si>
  <si>
    <t>PROYECTO 2.2.4 Formación para la investigación</t>
  </si>
  <si>
    <t xml:space="preserve">PROYECTOS 2.2.5: Investigación científica. </t>
  </si>
  <si>
    <t>2.2.6 Modelo de transporte interregional para el nororiente colombiano</t>
  </si>
  <si>
    <t>Programa 5.3 Innovación en investigación</t>
  </si>
  <si>
    <t>PROYECTO 5.3.3 Generación de innovaciones a nivel pedagógico, organizacional, social, creación artística y cultural en procesos y en productos.</t>
  </si>
  <si>
    <t xml:space="preserve">PROYECTO 5.3.4 Implementación de programas de cultura de innovación, apropiación y transferencia de conocimiento y tecnología
</t>
  </si>
  <si>
    <t>Programa 6.1 Centro Académico para el Fomento del Emprendimiento - CAFE UTS</t>
  </si>
  <si>
    <t>PROYECTO 6.1.3 Fortalecimiento empresarial.</t>
  </si>
  <si>
    <t>Programa 7.3 Movilidad e interacción con el entorno</t>
  </si>
  <si>
    <t>PROYECTO 7.3.1 Fortalecer al programa en movilidad e interacción con el entorno, nacional e internacional, en relación a la participación en eventos y actividades de carácter misional</t>
  </si>
  <si>
    <t>VALOR SUBTOTAL (7 AÑOS)</t>
  </si>
  <si>
    <t>TOTAL</t>
  </si>
  <si>
    <t xml:space="preserve">Fuente: Equipo de trabajo del programa UTS </t>
  </si>
  <si>
    <t>Vinculación de la comunidad académica en eventos desarrollados por el proyecto para generar dinámicas de discusión y generación de alternativas para contribuir en la solución de problemas sociales, económicos, culturales y tecnológicas del entorno del programa.</t>
  </si>
  <si>
    <t>Resultados esperados del programa</t>
  </si>
  <si>
    <t>Participación en convocatorias internas y externas para la ejecución de proyectos de investigación.</t>
  </si>
  <si>
    <t>Ejecución de Proyectos de investigación cofinancioados con el sector externo que responden a necesidades del sector de la logística y el transporte</t>
  </si>
  <si>
    <t>Convenios de invesigación con otros grupos de investigación o con empresas del sector transportador.</t>
  </si>
  <si>
    <t>Estrategias pedagógicas para la Apropiación Social del Conocimiento (A.S.C)</t>
  </si>
  <si>
    <t>Proyectos ejecutados desde el Semillero de Investigación.</t>
  </si>
  <si>
    <t>Profesionalización de los docentes en investigación y gestión de la investigación.</t>
  </si>
  <si>
    <t>Categorización del grupo de Investigación y de los docentes investigadores en los altos rangos establecidos por Miniciencias</t>
  </si>
  <si>
    <t>Un modelo de transporte interregional que aporte a la competitividad nacional y mejore los niveles de vida de los ciudadanos.</t>
  </si>
  <si>
    <t>Inovaciones pedagógicas IPP desarrolladas por los investigadores del grupo de investigación</t>
  </si>
  <si>
    <t>Fortalecimiento de la cultura de la innovación con capacitaciones a docentes y estudiantes</t>
  </si>
  <si>
    <t>Consultorias en innovación al sector empresarial de la logística y el transporte de la región.</t>
  </si>
  <si>
    <t>Partcipación de estudiantes o docentes en actividades nacionales o internacionales relacionadas con el sector logístico y de transporte, que aporten a la visibilidad e impacto del proyecto académico.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</si>
</sst>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240A]\ * #,##0_-;\-[$$-240A]\ * #,##0_-;_-[$$-240A]\ * &quot;-&quot;_-;_-@_-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164" fontId="2" fillId="0" borderId="7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5" fontId="2" fillId="0" borderId="0" xfId="0" applyNumberFormat="1" applyFont="1"/>
    <xf numFmtId="164" fontId="2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0" borderId="9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"/>
  <sheetViews>
    <sheetView showGridLines="0" tabSelected="1" topLeftCell="A10" zoomScale="90" zoomScaleNormal="90" workbookViewId="0">
      <selection activeCell="D26" sqref="D26"/>
    </sheetView>
  </sheetViews>
  <sheetFormatPr baseColWidth="10" defaultColWidth="11.44140625" defaultRowHeight="12" x14ac:dyDescent="0.25"/>
  <cols>
    <col min="1" max="1" width="7.88671875" style="1" customWidth="1"/>
    <col min="2" max="2" width="22.6640625" style="1" customWidth="1"/>
    <col min="3" max="3" width="38.5546875" style="1" customWidth="1"/>
    <col min="4" max="4" width="15.33203125" style="1" bestFit="1" customWidth="1"/>
    <col min="5" max="7" width="11.109375" style="1" bestFit="1" customWidth="1"/>
    <col min="8" max="8" width="11.88671875" style="1" bestFit="1" customWidth="1"/>
    <col min="9" max="9" width="35.21875" style="1" customWidth="1"/>
    <col min="10" max="16384" width="11.44140625" style="1"/>
  </cols>
  <sheetData>
    <row r="1" spans="2:9" ht="42.75" customHeight="1" x14ac:dyDescent="0.25">
      <c r="B1" s="20" t="s">
        <v>0</v>
      </c>
      <c r="C1" s="20"/>
      <c r="D1" s="20"/>
      <c r="E1" s="20"/>
      <c r="F1" s="20"/>
      <c r="G1" s="20"/>
      <c r="H1" s="20"/>
      <c r="I1" s="20"/>
    </row>
    <row r="4" spans="2:9" ht="61.8" customHeight="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14" t="s">
        <v>31</v>
      </c>
    </row>
    <row r="5" spans="2:9" ht="114.75" customHeight="1" x14ac:dyDescent="0.25">
      <c r="B5" s="9" t="s">
        <v>8</v>
      </c>
      <c r="C5" s="10" t="s">
        <v>9</v>
      </c>
      <c r="D5" s="25">
        <f>30880*32*7*10</f>
        <v>69171200</v>
      </c>
      <c r="E5" s="13"/>
      <c r="F5" s="25"/>
      <c r="G5" s="25">
        <v>32000000</v>
      </c>
      <c r="H5" s="13">
        <v>14000000</v>
      </c>
      <c r="I5" s="15" t="s">
        <v>30</v>
      </c>
    </row>
    <row r="6" spans="2:9" ht="36" x14ac:dyDescent="0.25">
      <c r="B6" s="22" t="s">
        <v>10</v>
      </c>
      <c r="C6" s="11" t="s">
        <v>11</v>
      </c>
      <c r="D6" s="26"/>
      <c r="E6" s="25">
        <v>14000000</v>
      </c>
      <c r="F6" s="26"/>
      <c r="G6" s="26"/>
      <c r="H6" s="25">
        <v>14000000</v>
      </c>
      <c r="I6" s="17" t="s">
        <v>32</v>
      </c>
    </row>
    <row r="7" spans="2:9" ht="48" x14ac:dyDescent="0.25">
      <c r="B7" s="23"/>
      <c r="C7" s="11" t="s">
        <v>12</v>
      </c>
      <c r="D7" s="26"/>
      <c r="E7" s="26"/>
      <c r="F7" s="26"/>
      <c r="G7" s="26"/>
      <c r="H7" s="26"/>
      <c r="I7" s="17" t="s">
        <v>33</v>
      </c>
    </row>
    <row r="8" spans="2:9" ht="36" x14ac:dyDescent="0.25">
      <c r="B8" s="24"/>
      <c r="C8" s="11" t="s">
        <v>13</v>
      </c>
      <c r="D8" s="26"/>
      <c r="E8" s="27"/>
      <c r="F8" s="26"/>
      <c r="G8" s="26"/>
      <c r="H8" s="26"/>
      <c r="I8" s="17" t="s">
        <v>34</v>
      </c>
    </row>
    <row r="9" spans="2:9" ht="27" customHeight="1" x14ac:dyDescent="0.25">
      <c r="B9" s="22" t="s">
        <v>14</v>
      </c>
      <c r="C9" s="11" t="s">
        <v>15</v>
      </c>
      <c r="D9" s="26"/>
      <c r="E9" s="25">
        <v>14000000</v>
      </c>
      <c r="F9" s="26"/>
      <c r="G9" s="26"/>
      <c r="H9" s="26"/>
      <c r="I9" s="17" t="s">
        <v>35</v>
      </c>
    </row>
    <row r="10" spans="2:9" ht="24" x14ac:dyDescent="0.25">
      <c r="B10" s="23"/>
      <c r="C10" s="11" t="s">
        <v>16</v>
      </c>
      <c r="D10" s="26"/>
      <c r="E10" s="26"/>
      <c r="F10" s="26"/>
      <c r="G10" s="26"/>
      <c r="H10" s="26"/>
      <c r="I10" s="17" t="s">
        <v>36</v>
      </c>
    </row>
    <row r="11" spans="2:9" ht="24" x14ac:dyDescent="0.25">
      <c r="B11" s="23"/>
      <c r="C11" s="11" t="s">
        <v>17</v>
      </c>
      <c r="D11" s="26"/>
      <c r="E11" s="26"/>
      <c r="F11" s="26"/>
      <c r="G11" s="26"/>
      <c r="H11" s="26"/>
      <c r="I11" s="17" t="s">
        <v>37</v>
      </c>
    </row>
    <row r="12" spans="2:9" ht="36" x14ac:dyDescent="0.25">
      <c r="B12" s="23"/>
      <c r="C12" s="11" t="s">
        <v>18</v>
      </c>
      <c r="D12" s="27"/>
      <c r="E12" s="27"/>
      <c r="F12" s="27"/>
      <c r="G12" s="27"/>
      <c r="H12" s="27"/>
      <c r="I12" s="17" t="s">
        <v>38</v>
      </c>
    </row>
    <row r="13" spans="2:9" ht="37.200000000000003" customHeight="1" x14ac:dyDescent="0.25">
      <c r="B13" s="24"/>
      <c r="C13" s="11" t="s">
        <v>19</v>
      </c>
      <c r="D13" s="3">
        <f>30880*32*7*10</f>
        <v>69171200</v>
      </c>
      <c r="E13" s="3">
        <v>30000000</v>
      </c>
      <c r="F13" s="3">
        <v>52000000</v>
      </c>
      <c r="G13" s="3">
        <v>32000000</v>
      </c>
      <c r="H13" s="3">
        <v>28000000</v>
      </c>
      <c r="I13" s="16" t="s">
        <v>39</v>
      </c>
    </row>
    <row r="14" spans="2:9" ht="36" customHeight="1" x14ac:dyDescent="0.25">
      <c r="B14" s="22" t="s">
        <v>20</v>
      </c>
      <c r="C14" s="11" t="s">
        <v>21</v>
      </c>
      <c r="D14" s="19">
        <f>30880*32*7*10</f>
        <v>69171200</v>
      </c>
      <c r="E14" s="19">
        <v>3000000</v>
      </c>
      <c r="F14" s="19"/>
      <c r="G14" s="19"/>
      <c r="H14" s="19">
        <v>5000000</v>
      </c>
      <c r="I14" s="16" t="s">
        <v>40</v>
      </c>
    </row>
    <row r="15" spans="2:9" ht="40.200000000000003" customHeight="1" x14ac:dyDescent="0.25">
      <c r="B15" s="24"/>
      <c r="C15" s="11" t="s">
        <v>22</v>
      </c>
      <c r="D15" s="19"/>
      <c r="E15" s="19"/>
      <c r="F15" s="19"/>
      <c r="G15" s="19"/>
      <c r="H15" s="19"/>
      <c r="I15" s="16" t="s">
        <v>41</v>
      </c>
    </row>
    <row r="16" spans="2:9" ht="34.950000000000003" customHeight="1" x14ac:dyDescent="0.25">
      <c r="B16" s="9" t="s">
        <v>23</v>
      </c>
      <c r="C16" s="11" t="s">
        <v>24</v>
      </c>
      <c r="D16" s="18">
        <f>30880*32*7*5</f>
        <v>34585600</v>
      </c>
      <c r="E16" s="18">
        <v>4000000</v>
      </c>
      <c r="F16" s="18"/>
      <c r="G16" s="18"/>
      <c r="H16" s="18">
        <v>5000000</v>
      </c>
      <c r="I16" s="17" t="s">
        <v>42</v>
      </c>
    </row>
    <row r="17" spans="2:11" ht="64.2" customHeight="1" x14ac:dyDescent="0.25">
      <c r="B17" s="9" t="s">
        <v>25</v>
      </c>
      <c r="C17" s="12" t="s">
        <v>26</v>
      </c>
      <c r="D17" s="5">
        <f>30880*32*7*5</f>
        <v>34585600</v>
      </c>
      <c r="E17" s="5">
        <v>7000000</v>
      </c>
      <c r="F17" s="5"/>
      <c r="G17" s="5"/>
      <c r="H17" s="5">
        <v>15000000</v>
      </c>
      <c r="I17" s="16" t="s">
        <v>43</v>
      </c>
    </row>
    <row r="18" spans="2:11" ht="17.399999999999999" customHeight="1" x14ac:dyDescent="0.25">
      <c r="B18" s="21" t="s">
        <v>27</v>
      </c>
      <c r="C18" s="21"/>
      <c r="D18" s="8">
        <f>SUM(D5:D17)</f>
        <v>276684800</v>
      </c>
      <c r="E18" s="8">
        <f>SUM(E5:E17)</f>
        <v>72000000</v>
      </c>
      <c r="F18" s="8">
        <f>SUM(F5:F17)</f>
        <v>52000000</v>
      </c>
      <c r="G18" s="8">
        <f>SUM(G5:G17)</f>
        <v>64000000</v>
      </c>
      <c r="H18" s="8">
        <f>H5+H6+H13+H14+H16+H17</f>
        <v>81000000</v>
      </c>
      <c r="I18" s="16"/>
      <c r="K18" s="7"/>
    </row>
    <row r="19" spans="2:11" ht="14.4" customHeight="1" x14ac:dyDescent="0.25">
      <c r="B19" s="28" t="s">
        <v>28</v>
      </c>
      <c r="C19" s="28"/>
      <c r="D19" s="28"/>
      <c r="E19" s="28"/>
      <c r="F19" s="28"/>
      <c r="G19" s="28"/>
      <c r="H19" s="28"/>
      <c r="I19" s="6">
        <f>D18+E18+F18+G18+H18</f>
        <v>545684800</v>
      </c>
    </row>
    <row r="21" spans="2:11" x14ac:dyDescent="0.25">
      <c r="B21" s="4" t="s">
        <v>29</v>
      </c>
    </row>
  </sheetData>
  <mergeCells count="17">
    <mergeCell ref="B19:H19"/>
    <mergeCell ref="B1:I1"/>
    <mergeCell ref="B18:C18"/>
    <mergeCell ref="B6:B8"/>
    <mergeCell ref="B9:B13"/>
    <mergeCell ref="B14:B15"/>
    <mergeCell ref="F5:F12"/>
    <mergeCell ref="H6:H12"/>
    <mergeCell ref="G5:G12"/>
    <mergeCell ref="D5:D12"/>
    <mergeCell ref="E6:E8"/>
    <mergeCell ref="E9:E12"/>
    <mergeCell ref="D14:D15"/>
    <mergeCell ref="E14:E15"/>
    <mergeCell ref="F14:F15"/>
    <mergeCell ref="G14:G15"/>
    <mergeCell ref="H14:H15"/>
  </mergeCells>
  <pageMargins left="0.25" right="0.25" top="0.75" bottom="0.75" header="0.3" footer="0.3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SMAYAG</dc:creator>
  <cp:keywords/>
  <dc:description/>
  <cp:lastModifiedBy>Rlb</cp:lastModifiedBy>
  <cp:revision/>
  <dcterms:created xsi:type="dcterms:W3CDTF">2021-07-02T16:45:29Z</dcterms:created>
  <dcterms:modified xsi:type="dcterms:W3CDTF">2021-09-09T13:57:20Z</dcterms:modified>
  <cp:category/>
  <cp:contentStatus/>
</cp:coreProperties>
</file>